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35" windowWidth="21015" windowHeight="9945" activeTab="0"/>
  </bookViews>
  <sheets>
    <sheet name="Korisnici" sheetId="1" r:id="rId1"/>
  </sheets>
  <definedNames>
    <definedName name="_xlnm.Print_Area" localSheetId="0">'Korisnici'!$A$1:$H$41</definedName>
  </definedNames>
  <calcPr calcId="125725"/>
</workbook>
</file>

<file path=xl/sharedStrings.xml><?xml version="1.0" encoding="utf-8"?>
<sst xmlns="http://schemas.openxmlformats.org/spreadsheetml/2006/main" count="88" uniqueCount="23">
  <si>
    <t>Регистар</t>
  </si>
  <si>
    <t>комора</t>
  </si>
  <si>
    <t>спортских удружења</t>
  </si>
  <si>
    <t>фондација</t>
  </si>
  <si>
    <t>задужбина</t>
  </si>
  <si>
    <t>судских забрана</t>
  </si>
  <si>
    <t>јавних установа</t>
  </si>
  <si>
    <t>стечајних маса</t>
  </si>
  <si>
    <t>туризма</t>
  </si>
  <si>
    <t>фин.извештаја и бонитета</t>
  </si>
  <si>
    <t>регионалног развоја</t>
  </si>
  <si>
    <t>јавних гласила</t>
  </si>
  <si>
    <t>страних удружења</t>
  </si>
  <si>
    <t>удружења</t>
  </si>
  <si>
    <t>залоге</t>
  </si>
  <si>
    <t>финансијског лизинга</t>
  </si>
  <si>
    <t>привредних субјеката</t>
  </si>
  <si>
    <t>2011.</t>
  </si>
  <si>
    <r>
      <t xml:space="preserve">Септембар </t>
    </r>
    <r>
      <rPr>
        <b/>
        <sz val="14"/>
        <color theme="1"/>
        <rFont val="Arial"/>
        <family val="2"/>
      </rPr>
      <t>2009.</t>
    </r>
  </si>
  <si>
    <r>
      <t xml:space="preserve">Јануар </t>
    </r>
    <r>
      <rPr>
        <b/>
        <sz val="14"/>
        <color theme="1"/>
        <rFont val="Arial"/>
        <family val="2"/>
      </rPr>
      <t>2010.</t>
    </r>
  </si>
  <si>
    <r>
      <t xml:space="preserve">Јесен </t>
    </r>
    <r>
      <rPr>
        <b/>
        <sz val="14"/>
        <color theme="1"/>
        <rFont val="Arial"/>
        <family val="2"/>
      </rPr>
      <t>2009.</t>
    </r>
  </si>
  <si>
    <t>РЕГИСТРИ</t>
  </si>
  <si>
    <t>ПО БРОЈУ КОРИСНИКА УСЛУГА</t>
  </si>
</sst>
</file>

<file path=xl/styles.xml><?xml version="1.0" encoding="utf-8"?>
<styleSheet xmlns="http://schemas.openxmlformats.org/spreadsheetml/2006/main">
  <fonts count="8">
    <font>
      <sz val="11"/>
      <color theme="1"/>
      <name val="Tw Cen MT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1D69A"/>
        <bgColor indexed="64"/>
      </patternFill>
    </fill>
    <fill>
      <patternFill patternType="solid">
        <fgColor rgb="FF9CBD5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4F48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2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 vertical="center"/>
    </xf>
    <xf numFmtId="3" fontId="2" fillId="3" borderId="0" xfId="0" applyNumberFormat="1" applyFont="1" applyFill="1" applyAlignment="1">
      <alignment horizontal="left" vertical="center"/>
    </xf>
    <xf numFmtId="3" fontId="3" fillId="3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left" vertical="center"/>
    </xf>
    <xf numFmtId="3" fontId="3" fillId="4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3" fontId="2" fillId="5" borderId="0" xfId="0" applyNumberFormat="1" applyFont="1" applyFill="1" applyAlignment="1">
      <alignment horizontal="left" vertical="center"/>
    </xf>
    <xf numFmtId="3" fontId="3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horizontal="right" vertical="center"/>
    </xf>
    <xf numFmtId="3" fontId="2" fillId="6" borderId="0" xfId="0" applyNumberFormat="1" applyFont="1" applyFill="1" applyAlignment="1">
      <alignment horizontal="left" vertical="center"/>
    </xf>
    <xf numFmtId="3" fontId="3" fillId="6" borderId="0" xfId="0" applyNumberFormat="1" applyFont="1" applyFill="1" applyAlignment="1">
      <alignment horizontal="right" vertical="center"/>
    </xf>
    <xf numFmtId="0" fontId="2" fillId="7" borderId="0" xfId="0" applyFont="1" applyFill="1" applyAlignment="1">
      <alignment horizontal="right" vertical="center"/>
    </xf>
    <xf numFmtId="3" fontId="2" fillId="7" borderId="0" xfId="0" applyNumberFormat="1" applyFont="1" applyFill="1" applyAlignment="1">
      <alignment horizontal="left" vertical="center"/>
    </xf>
    <xf numFmtId="3" fontId="3" fillId="7" borderId="0" xfId="0" applyNumberFormat="1" applyFont="1" applyFill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3" fontId="2" fillId="8" borderId="0" xfId="0" applyNumberFormat="1" applyFont="1" applyFill="1" applyAlignment="1">
      <alignment horizontal="left" vertical="center"/>
    </xf>
    <xf numFmtId="3" fontId="3" fillId="8" borderId="0" xfId="0" applyNumberFormat="1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  <xf numFmtId="3" fontId="2" fillId="9" borderId="0" xfId="0" applyNumberFormat="1" applyFont="1" applyFill="1" applyAlignment="1">
      <alignment horizontal="left" vertical="center"/>
    </xf>
    <xf numFmtId="3" fontId="3" fillId="9" borderId="0" xfId="0" applyNumberFormat="1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3" fontId="2" fillId="10" borderId="0" xfId="0" applyNumberFormat="1" applyFont="1" applyFill="1" applyAlignment="1">
      <alignment horizontal="left" vertical="center"/>
    </xf>
    <xf numFmtId="3" fontId="3" fillId="10" borderId="0" xfId="0" applyNumberFormat="1" applyFont="1" applyFill="1" applyAlignment="1">
      <alignment horizontal="right" vertical="center"/>
    </xf>
    <xf numFmtId="0" fontId="2" fillId="11" borderId="0" xfId="0" applyFont="1" applyFill="1" applyAlignment="1">
      <alignment horizontal="right" vertical="center"/>
    </xf>
    <xf numFmtId="3" fontId="2" fillId="11" borderId="0" xfId="0" applyNumberFormat="1" applyFont="1" applyFill="1" applyAlignment="1">
      <alignment horizontal="left" vertical="center"/>
    </xf>
    <xf numFmtId="3" fontId="3" fillId="11" borderId="0" xfId="0" applyNumberFormat="1" applyFont="1" applyFill="1" applyAlignment="1">
      <alignment horizontal="right" vertical="center"/>
    </xf>
    <xf numFmtId="0" fontId="2" fillId="12" borderId="0" xfId="0" applyFont="1" applyFill="1" applyAlignment="1">
      <alignment horizontal="right" vertical="center"/>
    </xf>
    <xf numFmtId="3" fontId="2" fillId="12" borderId="0" xfId="0" applyNumberFormat="1" applyFont="1" applyFill="1" applyAlignment="1">
      <alignment horizontal="left" vertical="center"/>
    </xf>
    <xf numFmtId="3" fontId="3" fillId="12" borderId="0" xfId="0" applyNumberFormat="1" applyFont="1" applyFill="1" applyAlignment="1">
      <alignment horizontal="right" vertical="center"/>
    </xf>
    <xf numFmtId="0" fontId="2" fillId="13" borderId="0" xfId="0" applyFont="1" applyFill="1" applyAlignment="1">
      <alignment horizontal="right" vertical="center"/>
    </xf>
    <xf numFmtId="3" fontId="2" fillId="13" borderId="0" xfId="0" applyNumberFormat="1" applyFont="1" applyFill="1" applyAlignment="1">
      <alignment horizontal="left" vertical="center"/>
    </xf>
    <xf numFmtId="3" fontId="3" fillId="13" borderId="0" xfId="0" applyNumberFormat="1" applyFont="1" applyFill="1" applyAlignment="1">
      <alignment horizontal="right" vertical="center"/>
    </xf>
    <xf numFmtId="0" fontId="2" fillId="14" borderId="0" xfId="0" applyFont="1" applyFill="1" applyAlignment="1">
      <alignment horizontal="right" vertical="center"/>
    </xf>
    <xf numFmtId="3" fontId="2" fillId="14" borderId="0" xfId="0" applyNumberFormat="1" applyFont="1" applyFill="1" applyAlignment="1">
      <alignment horizontal="left" vertical="center"/>
    </xf>
    <xf numFmtId="3" fontId="3" fillId="14" borderId="0" xfId="0" applyNumberFormat="1" applyFont="1" applyFill="1" applyAlignment="1">
      <alignment horizontal="right" vertical="center"/>
    </xf>
    <xf numFmtId="0" fontId="2" fillId="15" borderId="0" xfId="0" applyFont="1" applyFill="1" applyAlignment="1">
      <alignment horizontal="right" vertical="center"/>
    </xf>
    <xf numFmtId="3" fontId="2" fillId="15" borderId="0" xfId="0" applyNumberFormat="1" applyFont="1" applyFill="1" applyAlignment="1">
      <alignment horizontal="left" vertical="center"/>
    </xf>
    <xf numFmtId="3" fontId="3" fillId="15" borderId="0" xfId="0" applyNumberFormat="1" applyFont="1" applyFill="1" applyAlignment="1">
      <alignment horizontal="right" vertical="center"/>
    </xf>
    <xf numFmtId="0" fontId="2" fillId="16" borderId="0" xfId="0" applyFont="1" applyFill="1" applyAlignment="1">
      <alignment horizontal="right" vertical="center"/>
    </xf>
    <xf numFmtId="3" fontId="2" fillId="16" borderId="0" xfId="0" applyNumberFormat="1" applyFont="1" applyFill="1" applyAlignment="1">
      <alignment horizontal="left" vertical="center"/>
    </xf>
    <xf numFmtId="3" fontId="3" fillId="16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17" borderId="0" xfId="0" applyFont="1" applyFill="1" applyAlignment="1">
      <alignment horizontal="right" vertical="center"/>
    </xf>
    <xf numFmtId="3" fontId="2" fillId="17" borderId="0" xfId="0" applyNumberFormat="1" applyFont="1" applyFill="1" applyAlignment="1">
      <alignment horizontal="left" vertical="center"/>
    </xf>
    <xf numFmtId="3" fontId="3" fillId="17" borderId="0" xfId="0" applyNumberFormat="1" applyFont="1" applyFill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49" fontId="4" fillId="18" borderId="3" xfId="0" applyNumberFormat="1" applyFont="1" applyFill="1" applyBorder="1" applyAlignment="1">
      <alignment horizontal="center" vertical="center"/>
    </xf>
    <xf numFmtId="49" fontId="2" fillId="18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0475"/>
          <c:y val="0"/>
          <c:w val="0.952"/>
          <c:h val="1"/>
        </c:manualLayout>
      </c:layout>
      <c:lineChart>
        <c:grouping val="stacke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57150">
                <a:solidFill>
                  <a:srgbClr val="FF0000"/>
                </a:solidFill>
                <a:headEnd type="none" w="med" len="med"/>
                <a:tailEnd type="arrow" w="med" len="med"/>
              </a:ln>
              <a:effectLst>
                <a:outerShdw blurRad="50800" dist="50800" dir="8100000" algn="tr" rotWithShape="0">
                  <a:prstClr val="black">
                    <a:alpha val="62000"/>
                  </a:prstClr>
                </a:outerShdw>
              </a:effectLst>
            </c:spPr>
            <c:marker>
              <c:symbol val="none"/>
            </c:marker>
          </c:dPt>
          <c:val>
            <c:numRef>
              <c:f>(Korisnici!$B$39,Korisnici!$D$39,Korisnici!$F$39,Korisnici!$H$39)</c:f>
              <c:numCache/>
            </c:numRef>
          </c:val>
          <c:smooth val="0"/>
        </c:ser>
        <c:axId val="15397494"/>
        <c:axId val="4359719"/>
      </c:lineChart>
      <c:catAx>
        <c:axId val="15397494"/>
        <c:scaling>
          <c:orientation val="minMax"/>
        </c:scaling>
        <c:axPos val="b"/>
        <c:delete val="1"/>
        <c:majorTickMark val="out"/>
        <c:minorTickMark val="none"/>
        <c:tickLblPos val="nextTo"/>
        <c:crossAx val="4359719"/>
        <c:crosses val="autoZero"/>
        <c:auto val="1"/>
        <c:lblOffset val="100"/>
        <c:noMultiLvlLbl val="0"/>
      </c:catAx>
      <c:valAx>
        <c:axId val="4359719"/>
        <c:scaling>
          <c:orientation val="minMax"/>
          <c:min val="400000"/>
        </c:scaling>
        <c:axPos val="l"/>
        <c:delete val="1"/>
        <c:majorTickMark val="out"/>
        <c:minorTickMark val="none"/>
        <c:tickLblPos val="nextTo"/>
        <c:crossAx val="15397494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7</xdr:col>
      <xdr:colOff>1657350</xdr:colOff>
      <xdr:row>39</xdr:row>
      <xdr:rowOff>28575</xdr:rowOff>
    </xdr:to>
    <xdr:graphicFrame macro="">
      <xdr:nvGraphicFramePr>
        <xdr:cNvPr id="3" name="Chart 2"/>
        <xdr:cNvGraphicFramePr/>
      </xdr:nvGraphicFramePr>
      <xdr:xfrm>
        <a:off x="123825" y="76200"/>
        <a:ext cx="1056322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171450</xdr:colOff>
      <xdr:row>1</xdr:row>
      <xdr:rowOff>0</xdr:rowOff>
    </xdr:from>
    <xdr:to>
      <xdr:col>1</xdr:col>
      <xdr:colOff>1019175</xdr:colOff>
      <xdr:row>4</xdr:row>
      <xdr:rowOff>114300</xdr:rowOff>
    </xdr:to>
    <xdr:pic>
      <xdr:nvPicPr>
        <xdr:cNvPr id="10" name="Picture 9" descr="Mer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0975"/>
          <a:ext cx="1790700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200025</xdr:colOff>
      <xdr:row>1</xdr:row>
      <xdr:rowOff>0</xdr:rowOff>
    </xdr:from>
    <xdr:to>
      <xdr:col>7</xdr:col>
      <xdr:colOff>1628775</xdr:colOff>
      <xdr:row>4</xdr:row>
      <xdr:rowOff>114300</xdr:rowOff>
    </xdr:to>
    <xdr:pic>
      <xdr:nvPicPr>
        <xdr:cNvPr id="11" name="Picture 10" descr="NB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9725" y="180975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590550</xdr:colOff>
      <xdr:row>1</xdr:row>
      <xdr:rowOff>0</xdr:rowOff>
    </xdr:from>
    <xdr:to>
      <xdr:col>5</xdr:col>
      <xdr:colOff>1295400</xdr:colOff>
      <xdr:row>4</xdr:row>
      <xdr:rowOff>114300</xdr:rowOff>
    </xdr:to>
    <xdr:pic>
      <xdr:nvPicPr>
        <xdr:cNvPr id="12" name="Picture 11" descr="Omladi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72150" y="180975"/>
          <a:ext cx="164782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1466850</xdr:colOff>
      <xdr:row>1</xdr:row>
      <xdr:rowOff>0</xdr:rowOff>
    </xdr:from>
    <xdr:to>
      <xdr:col>6</xdr:col>
      <xdr:colOff>609600</xdr:colOff>
      <xdr:row>4</xdr:row>
      <xdr:rowOff>114300</xdr:rowOff>
    </xdr:to>
    <xdr:pic>
      <xdr:nvPicPr>
        <xdr:cNvPr id="13" name="Picture 12" descr="Pravd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91425" y="180975"/>
          <a:ext cx="1104900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1247775</xdr:colOff>
      <xdr:row>1</xdr:row>
      <xdr:rowOff>0</xdr:rowOff>
    </xdr:from>
    <xdr:to>
      <xdr:col>3</xdr:col>
      <xdr:colOff>390525</xdr:colOff>
      <xdr:row>4</xdr:row>
      <xdr:rowOff>114300</xdr:rowOff>
    </xdr:to>
    <xdr:pic>
      <xdr:nvPicPr>
        <xdr:cNvPr id="14" name="Picture 13" descr="Uprav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0" y="180975"/>
          <a:ext cx="1733550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800100</xdr:colOff>
      <xdr:row>1</xdr:row>
      <xdr:rowOff>0</xdr:rowOff>
    </xdr:from>
    <xdr:to>
      <xdr:col>4</xdr:col>
      <xdr:colOff>257175</xdr:colOff>
      <xdr:row>4</xdr:row>
      <xdr:rowOff>114300</xdr:rowOff>
    </xdr:to>
    <xdr:pic>
      <xdr:nvPicPr>
        <xdr:cNvPr id="15" name="Picture 14" descr="Kultura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33875" y="180975"/>
          <a:ext cx="110490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742950</xdr:colOff>
      <xdr:row>7</xdr:row>
      <xdr:rowOff>19050</xdr:rowOff>
    </xdr:from>
    <xdr:to>
      <xdr:col>2</xdr:col>
      <xdr:colOff>381000</xdr:colOff>
      <xdr:row>10</xdr:row>
      <xdr:rowOff>104775</xdr:rowOff>
    </xdr:to>
    <xdr:pic>
      <xdr:nvPicPr>
        <xdr:cNvPr id="1025" name="Picture 15" descr="logo za memo"/>
        <xdr:cNvPicPr preferRelativeResize="1">
          <a:picLocks noChangeAspect="1"/>
        </xdr:cNvPicPr>
      </xdr:nvPicPr>
      <xdr:blipFill>
        <a:blip r:embed="rId8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 bwMode="auto">
        <a:xfrm>
          <a:off x="742950" y="1219200"/>
          <a:ext cx="2228850" cy="619125"/>
        </a:xfrm>
        <a:prstGeom prst="rect">
          <a:avLst/>
        </a:prstGeom>
        <a:noFill/>
        <a:ln w="34925">
          <a:noFill/>
        </a:ln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2" Type="http://schemas.openxmlformats.org/officeDocument/2006/relationships/image" Target="../media/image2.jpeg" /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12.375" style="1" customWidth="1"/>
    <col min="2" max="2" width="21.625" style="1" customWidth="1"/>
    <col min="3" max="3" width="12.375" style="1" customWidth="1"/>
    <col min="4" max="4" width="21.625" style="1" customWidth="1"/>
    <col min="5" max="5" width="12.375" style="1" customWidth="1"/>
    <col min="6" max="6" width="25.75390625" style="1" customWidth="1"/>
    <col min="7" max="7" width="12.375" style="1" customWidth="1"/>
    <col min="8" max="8" width="25.75390625" style="4" customWidth="1"/>
    <col min="9" max="16384" width="9.00390625" style="1" customWidth="1"/>
  </cols>
  <sheetData>
    <row r="1" spans="1:8" ht="14.25">
      <c r="A1" s="51"/>
      <c r="B1" s="51"/>
      <c r="D1" s="51"/>
      <c r="E1" s="51"/>
      <c r="F1" s="51"/>
      <c r="H1" s="51"/>
    </row>
    <row r="2" ht="12.75"/>
    <row r="3" ht="12.75"/>
    <row r="4" ht="12.75"/>
    <row r="5" ht="12.75"/>
    <row r="6" spans="5:8" ht="14.25">
      <c r="E6" s="2"/>
      <c r="F6" s="3"/>
      <c r="G6" s="53" t="s">
        <v>0</v>
      </c>
      <c r="H6" s="54" t="s">
        <v>1</v>
      </c>
    </row>
    <row r="7" spans="5:8" ht="15">
      <c r="E7" s="2"/>
      <c r="F7" s="5"/>
      <c r="G7" s="53"/>
      <c r="H7" s="55">
        <v>100</v>
      </c>
    </row>
    <row r="8" spans="5:8" ht="12.75">
      <c r="E8" s="48" t="s">
        <v>0</v>
      </c>
      <c r="F8" s="49" t="s">
        <v>2</v>
      </c>
      <c r="G8" s="48" t="s">
        <v>0</v>
      </c>
      <c r="H8" s="49" t="s">
        <v>2</v>
      </c>
    </row>
    <row r="9" spans="5:8" ht="15">
      <c r="E9" s="48"/>
      <c r="F9" s="50">
        <v>25000</v>
      </c>
      <c r="G9" s="48"/>
      <c r="H9" s="50">
        <f>25000*1.05</f>
        <v>26250</v>
      </c>
    </row>
    <row r="10" spans="5:8" ht="14.25">
      <c r="E10" s="42" t="s">
        <v>0</v>
      </c>
      <c r="F10" s="43" t="s">
        <v>3</v>
      </c>
      <c r="G10" s="42" t="s">
        <v>0</v>
      </c>
      <c r="H10" s="43" t="s">
        <v>3</v>
      </c>
    </row>
    <row r="11" spans="2:8" ht="15.75">
      <c r="B11" s="52" t="s">
        <v>21</v>
      </c>
      <c r="E11" s="42"/>
      <c r="F11" s="44">
        <v>1000</v>
      </c>
      <c r="G11" s="42"/>
      <c r="H11" s="44">
        <f>1000*1.05</f>
        <v>1050</v>
      </c>
    </row>
    <row r="12" spans="2:8" ht="15.75">
      <c r="B12" s="52" t="s">
        <v>22</v>
      </c>
      <c r="E12" s="39" t="s">
        <v>0</v>
      </c>
      <c r="F12" s="40" t="s">
        <v>4</v>
      </c>
      <c r="G12" s="39" t="s">
        <v>0</v>
      </c>
      <c r="H12" s="40" t="s">
        <v>4</v>
      </c>
    </row>
    <row r="13" spans="5:8" ht="15">
      <c r="E13" s="39"/>
      <c r="F13" s="41">
        <v>1000</v>
      </c>
      <c r="G13" s="39"/>
      <c r="H13" s="41">
        <f>1000*1.05</f>
        <v>1050</v>
      </c>
    </row>
    <row r="14" spans="5:8" ht="14.25">
      <c r="E14" s="36" t="s">
        <v>0</v>
      </c>
      <c r="F14" s="37" t="s">
        <v>5</v>
      </c>
      <c r="G14" s="36" t="s">
        <v>0</v>
      </c>
      <c r="H14" s="37" t="s">
        <v>5</v>
      </c>
    </row>
    <row r="15" spans="5:8" ht="15">
      <c r="E15" s="36"/>
      <c r="F15" s="38">
        <v>15000</v>
      </c>
      <c r="G15" s="36"/>
      <c r="H15" s="38">
        <f>15000*1.05</f>
        <v>15750</v>
      </c>
    </row>
    <row r="16" spans="5:8" ht="14.25">
      <c r="E16" s="45" t="s">
        <v>0</v>
      </c>
      <c r="F16" s="46" t="s">
        <v>6</v>
      </c>
      <c r="G16" s="45" t="s">
        <v>0</v>
      </c>
      <c r="H16" s="46" t="s">
        <v>6</v>
      </c>
    </row>
    <row r="17" spans="5:8" ht="15">
      <c r="E17" s="45"/>
      <c r="F17" s="47">
        <v>30000</v>
      </c>
      <c r="G17" s="45"/>
      <c r="H17" s="47">
        <v>30000</v>
      </c>
    </row>
    <row r="18" spans="5:8" ht="14.25">
      <c r="E18" s="21" t="s">
        <v>0</v>
      </c>
      <c r="F18" s="22" t="s">
        <v>7</v>
      </c>
      <c r="G18" s="21" t="s">
        <v>0</v>
      </c>
      <c r="H18" s="22" t="s">
        <v>7</v>
      </c>
    </row>
    <row r="19" spans="5:8" ht="15">
      <c r="E19" s="21"/>
      <c r="F19" s="23">
        <v>11000</v>
      </c>
      <c r="G19" s="21"/>
      <c r="H19" s="23">
        <f>11000*1.05</f>
        <v>11550</v>
      </c>
    </row>
    <row r="20" spans="5:8" ht="14.25">
      <c r="E20" s="24" t="s">
        <v>0</v>
      </c>
      <c r="F20" s="25" t="s">
        <v>8</v>
      </c>
      <c r="G20" s="24" t="s">
        <v>0</v>
      </c>
      <c r="H20" s="25" t="s">
        <v>8</v>
      </c>
    </row>
    <row r="21" spans="5:8" ht="15">
      <c r="E21" s="24"/>
      <c r="F21" s="26">
        <v>87000</v>
      </c>
      <c r="G21" s="24"/>
      <c r="H21" s="26">
        <f>87000*1.05</f>
        <v>91350</v>
      </c>
    </row>
    <row r="22" spans="5:8" ht="14.25">
      <c r="E22" s="33" t="s">
        <v>0</v>
      </c>
      <c r="F22" s="34" t="s">
        <v>9</v>
      </c>
      <c r="G22" s="33" t="s">
        <v>0</v>
      </c>
      <c r="H22" s="34" t="s">
        <v>9</v>
      </c>
    </row>
    <row r="23" spans="5:8" ht="15">
      <c r="E23" s="33"/>
      <c r="F23" s="35">
        <v>170000</v>
      </c>
      <c r="G23" s="33"/>
      <c r="H23" s="35">
        <f>170000*1.05</f>
        <v>178500</v>
      </c>
    </row>
    <row r="24" spans="3:8" ht="14.25">
      <c r="C24" s="15" t="s">
        <v>0</v>
      </c>
      <c r="D24" s="16" t="s">
        <v>10</v>
      </c>
      <c r="E24" s="15" t="s">
        <v>0</v>
      </c>
      <c r="F24" s="16" t="s">
        <v>10</v>
      </c>
      <c r="G24" s="15" t="s">
        <v>0</v>
      </c>
      <c r="H24" s="16" t="s">
        <v>10</v>
      </c>
    </row>
    <row r="25" spans="3:8" ht="15">
      <c r="C25" s="15"/>
      <c r="D25" s="17">
        <v>40000</v>
      </c>
      <c r="E25" s="15"/>
      <c r="F25" s="17">
        <v>40000</v>
      </c>
      <c r="G25" s="15"/>
      <c r="H25" s="17">
        <f>40000*1.05</f>
        <v>42000</v>
      </c>
    </row>
    <row r="26" spans="3:8" ht="14.25">
      <c r="C26" s="27" t="s">
        <v>0</v>
      </c>
      <c r="D26" s="28" t="s">
        <v>11</v>
      </c>
      <c r="E26" s="27" t="s">
        <v>0</v>
      </c>
      <c r="F26" s="28" t="s">
        <v>11</v>
      </c>
      <c r="G26" s="27" t="s">
        <v>0</v>
      </c>
      <c r="H26" s="28" t="s">
        <v>11</v>
      </c>
    </row>
    <row r="27" spans="3:8" ht="15">
      <c r="C27" s="27"/>
      <c r="D27" s="29">
        <v>1000</v>
      </c>
      <c r="E27" s="27"/>
      <c r="F27" s="29">
        <v>1000</v>
      </c>
      <c r="G27" s="27"/>
      <c r="H27" s="29">
        <f>1000*1.05</f>
        <v>1050</v>
      </c>
    </row>
    <row r="28" spans="3:8" ht="14.25">
      <c r="C28" s="30" t="s">
        <v>0</v>
      </c>
      <c r="D28" s="31" t="s">
        <v>12</v>
      </c>
      <c r="E28" s="30" t="s">
        <v>0</v>
      </c>
      <c r="F28" s="31" t="s">
        <v>12</v>
      </c>
      <c r="G28" s="30" t="s">
        <v>0</v>
      </c>
      <c r="H28" s="31" t="s">
        <v>12</v>
      </c>
    </row>
    <row r="29" spans="3:8" ht="15">
      <c r="C29" s="30"/>
      <c r="D29" s="32">
        <v>200</v>
      </c>
      <c r="E29" s="30"/>
      <c r="F29" s="32">
        <v>200</v>
      </c>
      <c r="G29" s="30"/>
      <c r="H29" s="32">
        <f>200*1.05</f>
        <v>210</v>
      </c>
    </row>
    <row r="30" spans="3:8" ht="14.25">
      <c r="C30" s="18" t="s">
        <v>0</v>
      </c>
      <c r="D30" s="19" t="s">
        <v>13</v>
      </c>
      <c r="E30" s="18" t="s">
        <v>0</v>
      </c>
      <c r="F30" s="19" t="s">
        <v>13</v>
      </c>
      <c r="G30" s="18" t="s">
        <v>0</v>
      </c>
      <c r="H30" s="19" t="s">
        <v>13</v>
      </c>
    </row>
    <row r="31" spans="3:8" ht="15">
      <c r="C31" s="18"/>
      <c r="D31" s="20">
        <v>47000</v>
      </c>
      <c r="E31" s="18"/>
      <c r="F31" s="20">
        <v>47000</v>
      </c>
      <c r="G31" s="18"/>
      <c r="H31" s="20">
        <f>47000*1.05</f>
        <v>49350</v>
      </c>
    </row>
    <row r="32" spans="1:8" ht="14.25">
      <c r="A32" s="13" t="s">
        <v>0</v>
      </c>
      <c r="B32" s="6" t="s">
        <v>14</v>
      </c>
      <c r="C32" s="13" t="s">
        <v>0</v>
      </c>
      <c r="D32" s="6" t="s">
        <v>14</v>
      </c>
      <c r="E32" s="13" t="s">
        <v>0</v>
      </c>
      <c r="F32" s="6" t="s">
        <v>14</v>
      </c>
      <c r="G32" s="13" t="s">
        <v>0</v>
      </c>
      <c r="H32" s="6" t="s">
        <v>14</v>
      </c>
    </row>
    <row r="33" spans="1:8" ht="15">
      <c r="A33" s="13"/>
      <c r="B33" s="7">
        <v>63923</v>
      </c>
      <c r="C33" s="13"/>
      <c r="D33" s="7">
        <v>63923</v>
      </c>
      <c r="E33" s="13"/>
      <c r="F33" s="7">
        <v>63923</v>
      </c>
      <c r="G33" s="13"/>
      <c r="H33" s="7">
        <f>63923*1.05</f>
        <v>67119.15000000001</v>
      </c>
    </row>
    <row r="34" spans="1:8" ht="14.25">
      <c r="A34" s="14" t="s">
        <v>0</v>
      </c>
      <c r="B34" s="8" t="s">
        <v>15</v>
      </c>
      <c r="C34" s="14" t="s">
        <v>0</v>
      </c>
      <c r="D34" s="8" t="s">
        <v>15</v>
      </c>
      <c r="E34" s="14" t="s">
        <v>0</v>
      </c>
      <c r="F34" s="8" t="s">
        <v>15</v>
      </c>
      <c r="G34" s="14" t="s">
        <v>0</v>
      </c>
      <c r="H34" s="8" t="s">
        <v>15</v>
      </c>
    </row>
    <row r="35" spans="1:8" ht="15">
      <c r="A35" s="14"/>
      <c r="B35" s="9">
        <v>57019</v>
      </c>
      <c r="C35" s="14"/>
      <c r="D35" s="9">
        <v>57019</v>
      </c>
      <c r="E35" s="14"/>
      <c r="F35" s="9">
        <v>57019</v>
      </c>
      <c r="G35" s="14"/>
      <c r="H35" s="9">
        <f>57019*1.05</f>
        <v>59869.950000000004</v>
      </c>
    </row>
    <row r="36" spans="1:8" ht="14.25">
      <c r="A36" s="10" t="s">
        <v>0</v>
      </c>
      <c r="B36" s="11" t="s">
        <v>16</v>
      </c>
      <c r="C36" s="10" t="s">
        <v>0</v>
      </c>
      <c r="D36" s="11" t="s">
        <v>16</v>
      </c>
      <c r="E36" s="10" t="s">
        <v>0</v>
      </c>
      <c r="F36" s="11" t="s">
        <v>16</v>
      </c>
      <c r="G36" s="10" t="s">
        <v>0</v>
      </c>
      <c r="H36" s="11" t="s">
        <v>16</v>
      </c>
    </row>
    <row r="37" spans="1:8" ht="15">
      <c r="A37" s="10"/>
      <c r="B37" s="12">
        <v>337257</v>
      </c>
      <c r="C37" s="10"/>
      <c r="D37" s="12">
        <v>337257</v>
      </c>
      <c r="E37" s="10"/>
      <c r="F37" s="12">
        <v>337257</v>
      </c>
      <c r="G37" s="10"/>
      <c r="H37" s="12">
        <f>337257*1.05</f>
        <v>354119.85000000003</v>
      </c>
    </row>
    <row r="38" spans="2:8" ht="4.5" customHeight="1" thickBot="1">
      <c r="B38" s="5"/>
      <c r="D38" s="5"/>
      <c r="F38" s="5"/>
      <c r="H38" s="5"/>
    </row>
    <row r="39" spans="1:8" ht="16.5" customHeight="1">
      <c r="A39" s="58" t="s">
        <v>18</v>
      </c>
      <c r="B39" s="56">
        <f>SUM(B33+B35+B37)</f>
        <v>458199</v>
      </c>
      <c r="C39" s="58" t="s">
        <v>20</v>
      </c>
      <c r="D39" s="56">
        <f>SUM(D25+D27+D29+D31+D33+D35+D37)</f>
        <v>546399</v>
      </c>
      <c r="E39" s="58" t="s">
        <v>19</v>
      </c>
      <c r="F39" s="56">
        <f>SUM(F9+F11+F13+F15+F17+F19+F21+F23+F25+F27+F29+F31+F33+F35+F37)</f>
        <v>886399</v>
      </c>
      <c r="G39" s="60" t="s">
        <v>17</v>
      </c>
      <c r="H39" s="56">
        <f>SUM(H7+H9+H11+H13+H15+H17+H19+H21+H23+H25+H27+H29+H31+H33+H35+H37)</f>
        <v>929318.95</v>
      </c>
    </row>
    <row r="40" spans="1:8" ht="16.5" customHeight="1" thickBot="1">
      <c r="A40" s="59"/>
      <c r="B40" s="57"/>
      <c r="C40" s="59"/>
      <c r="D40" s="57"/>
      <c r="E40" s="59"/>
      <c r="F40" s="57"/>
      <c r="G40" s="61"/>
      <c r="H40" s="57"/>
    </row>
  </sheetData>
  <mergeCells count="8">
    <mergeCell ref="H39:H40"/>
    <mergeCell ref="A39:A40"/>
    <mergeCell ref="C39:C40"/>
    <mergeCell ref="E39:E40"/>
    <mergeCell ref="G39:G40"/>
    <mergeCell ref="B39:B40"/>
    <mergeCell ref="D39:D40"/>
    <mergeCell ref="F39:F40"/>
  </mergeCells>
  <printOptions horizontalCentered="1"/>
  <pageMargins left="0.15748031496062992" right="0.19" top="0.2755905511811024" bottom="0.2755905511811024" header="0.1968503937007874" footer="0.15748031496062992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Vasilijevic</dc:creator>
  <cp:keywords/>
  <dc:description/>
  <cp:lastModifiedBy>zobradovic</cp:lastModifiedBy>
  <cp:lastPrinted>2010-08-12T06:19:03Z</cp:lastPrinted>
  <dcterms:created xsi:type="dcterms:W3CDTF">2010-08-11T20:41:40Z</dcterms:created>
  <dcterms:modified xsi:type="dcterms:W3CDTF">2010-10-25T09:16:02Z</dcterms:modified>
  <cp:category/>
  <cp:version/>
  <cp:contentType/>
  <cp:contentStatus/>
</cp:coreProperties>
</file>